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89956212-E6D5-4A7B-96AE-7C465CCCF7B2}" xr6:coauthVersionLast="47" xr6:coauthVersionMax="47" xr10:uidLastSave="{00000000-0000-0000-0000-000000000000}"/>
  <bookViews>
    <workbookView xWindow="-120" yWindow="-120" windowWidth="29040" windowHeight="15840" tabRatio="881" xr2:uid="{00000000-000D-0000-FFFF-FFFF00000000}"/>
  </bookViews>
  <sheets>
    <sheet name="Rekapitulacija troškovnik" sheetId="26" r:id="rId1"/>
    <sheet name="Ford" sheetId="3" r:id="rId2"/>
    <sheet name="VW 2,0" sheetId="4" r:id="rId3"/>
    <sheet name="Torpedo traktor" sheetId="9" r:id="rId4"/>
    <sheet name="Zetor traktor (2)" sheetId="10" r:id="rId5"/>
    <sheet name="Zetor traktor (3)" sheetId="11" r:id="rId6"/>
    <sheet name="Peugeot Partner 1,4 I" sheetId="18" r:id="rId7"/>
    <sheet name="Citroen Jumper 2,4 HDI" sheetId="19" r:id="rId8"/>
    <sheet name="Ford Tranzit" sheetId="20" r:id="rId9"/>
    <sheet name="Citroen C4" sheetId="22" r:id="rId10"/>
    <sheet name="Citroen Jumper 2,2 hdi (3)" sheetId="23" r:id="rId11"/>
    <sheet name="Citroen Jumper 2,4 HDI (2)" sheetId="24" r:id="rId12"/>
    <sheet name="Citroen C3" sheetId="25" r:id="rId13"/>
  </sheets>
  <definedNames>
    <definedName name="_xlnm.Print_Area" localSheetId="0">'Rekapitulacija troškovnik'!$A$1:$D$31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6" l="1"/>
  <c r="D23" i="26"/>
  <c r="F21" i="3"/>
  <c r="F27" i="4"/>
  <c r="F23" i="9"/>
  <c r="F23" i="10"/>
  <c r="F24" i="11"/>
  <c r="F25" i="18"/>
  <c r="F29" i="19"/>
  <c r="F28" i="19"/>
  <c r="F25" i="20"/>
  <c r="F29" i="22"/>
  <c r="F20" i="23"/>
  <c r="F28" i="24"/>
  <c r="F28" i="25"/>
  <c r="F26" i="25"/>
  <c r="D22" i="26" s="1"/>
  <c r="F25" i="4"/>
  <c r="F26" i="4" s="1"/>
  <c r="F19" i="3"/>
  <c r="D21" i="26"/>
  <c r="D20" i="26"/>
  <c r="D19" i="26"/>
  <c r="D18" i="26"/>
  <c r="D15" i="26"/>
  <c r="D17" i="26"/>
  <c r="D16" i="26"/>
  <c r="D14" i="26"/>
  <c r="D13" i="26"/>
  <c r="D11" i="26"/>
  <c r="F27" i="25"/>
  <c r="F27" i="24"/>
  <c r="F26" i="24"/>
  <c r="F19" i="23"/>
  <c r="F18" i="23"/>
  <c r="F28" i="22"/>
  <c r="F24" i="20"/>
  <c r="F23" i="20"/>
  <c r="F27" i="19"/>
  <c r="F24" i="18"/>
  <c r="F23" i="18"/>
  <c r="F23" i="11"/>
  <c r="F22" i="11"/>
  <c r="F22" i="10"/>
  <c r="F21" i="10"/>
  <c r="F22" i="9"/>
  <c r="F21" i="9"/>
  <c r="F20" i="3"/>
  <c r="F9" i="3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9" i="25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9" i="24"/>
  <c r="F10" i="23"/>
  <c r="F11" i="23"/>
  <c r="F12" i="23"/>
  <c r="F13" i="23"/>
  <c r="F14" i="23"/>
  <c r="F15" i="23"/>
  <c r="F16" i="23"/>
  <c r="F17" i="23"/>
  <c r="F9" i="23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9" i="22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9" i="20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9" i="19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9" i="18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F10" i="10"/>
  <c r="F11" i="10"/>
  <c r="F12" i="10"/>
  <c r="F13" i="10"/>
  <c r="F14" i="10"/>
  <c r="F15" i="10"/>
  <c r="F16" i="10"/>
  <c r="F17" i="10"/>
  <c r="F18" i="10"/>
  <c r="F19" i="10"/>
  <c r="F20" i="10"/>
  <c r="F9" i="10"/>
  <c r="F20" i="9"/>
  <c r="F10" i="9"/>
  <c r="F11" i="9"/>
  <c r="F12" i="9"/>
  <c r="F13" i="9"/>
  <c r="F14" i="9"/>
  <c r="F15" i="9"/>
  <c r="F16" i="9"/>
  <c r="F17" i="9"/>
  <c r="F18" i="9"/>
  <c r="F19" i="9"/>
  <c r="F9" i="9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9" i="4"/>
  <c r="F18" i="3"/>
  <c r="F17" i="3"/>
  <c r="F10" i="3"/>
  <c r="F11" i="3"/>
  <c r="F12" i="3"/>
  <c r="F13" i="3"/>
  <c r="F14" i="3"/>
  <c r="F15" i="3"/>
  <c r="F16" i="3"/>
  <c r="D12" i="26" l="1"/>
  <c r="D24" i="26"/>
  <c r="F27" i="22"/>
</calcChain>
</file>

<file path=xl/sharedStrings.xml><?xml version="1.0" encoding="utf-8"?>
<sst xmlns="http://schemas.openxmlformats.org/spreadsheetml/2006/main" count="628" uniqueCount="115">
  <si>
    <t>NEUROPSIHIJATRIJSKA BOLNICA</t>
  </si>
  <si>
    <t>DR IVAN BARBOT POPOVAČA</t>
  </si>
  <si>
    <t>TROŠKOVNIK</t>
  </si>
  <si>
    <t>VOZILO:</t>
  </si>
  <si>
    <t>RED.BR.</t>
  </si>
  <si>
    <t>OPIS</t>
  </si>
  <si>
    <t xml:space="preserve">KOLIČINA </t>
  </si>
  <si>
    <t xml:space="preserve">JEDINIČNA CIJENA </t>
  </si>
  <si>
    <t>IZNOS</t>
  </si>
  <si>
    <t>ispušni lonac</t>
  </si>
  <si>
    <t>katalizator</t>
  </si>
  <si>
    <t>grijači</t>
  </si>
  <si>
    <t>ležaj kotača prednji</t>
  </si>
  <si>
    <t>ležaj kotača zadnji</t>
  </si>
  <si>
    <t>zadnje disk pločice</t>
  </si>
  <si>
    <t>prednje disk pločice</t>
  </si>
  <si>
    <t>antifriz</t>
  </si>
  <si>
    <t>automehaničarski radovi</t>
  </si>
  <si>
    <t>UKUPNO</t>
  </si>
  <si>
    <t>PDV 25%</t>
  </si>
  <si>
    <t>SVEUKUPNO</t>
  </si>
  <si>
    <t xml:space="preserve">REG.OZNAKA: </t>
  </si>
  <si>
    <t>filter ulja</t>
  </si>
  <si>
    <t>filter zraka</t>
  </si>
  <si>
    <t>filter goriva</t>
  </si>
  <si>
    <t>brtva poklopca motora</t>
  </si>
  <si>
    <t>kugle ovjesa donje</t>
  </si>
  <si>
    <t>krajnik spone</t>
  </si>
  <si>
    <t>pumpa vode</t>
  </si>
  <si>
    <t>remenica radilice</t>
  </si>
  <si>
    <t>set remena i španera</t>
  </si>
  <si>
    <t>ulje motora 5/40 Mobil</t>
  </si>
  <si>
    <t>ulje mjenjača</t>
  </si>
  <si>
    <t>kočiono ulje</t>
  </si>
  <si>
    <t>kočione obloge</t>
  </si>
  <si>
    <t>koč.pločice</t>
  </si>
  <si>
    <t>servis klime</t>
  </si>
  <si>
    <t>hladnjak vode</t>
  </si>
  <si>
    <t>ulje motora 5/30</t>
  </si>
  <si>
    <t>filter kabine</t>
  </si>
  <si>
    <t>set razvoda nazubljenog remena</t>
  </si>
  <si>
    <t>vilica ovjesa</t>
  </si>
  <si>
    <t>optika vozila</t>
  </si>
  <si>
    <t>Br. Šasije:</t>
  </si>
  <si>
    <t>motorno ulje Total 5/40</t>
  </si>
  <si>
    <t>JUMPER C-202789 33 L2H2</t>
  </si>
  <si>
    <t>ovjesna kugla</t>
  </si>
  <si>
    <t>pumpa goriva</t>
  </si>
  <si>
    <t>motorno ulje 10/40</t>
  </si>
  <si>
    <t>ulje hidroulike</t>
  </si>
  <si>
    <t>crijeva hidroulike</t>
  </si>
  <si>
    <t>reparatura pumpe goriva</t>
  </si>
  <si>
    <t>filter hidroulike</t>
  </si>
  <si>
    <t>signalne lampe</t>
  </si>
  <si>
    <t>brtvila motora</t>
  </si>
  <si>
    <t>Zetor 8441.12 PROXIMA</t>
  </si>
  <si>
    <t>000P6A4J32KD01532</t>
  </si>
  <si>
    <t>KT-121-DA</t>
  </si>
  <si>
    <t>KT-282-BJ</t>
  </si>
  <si>
    <t>Zetor 7211</t>
  </si>
  <si>
    <t>ac pumpa</t>
  </si>
  <si>
    <t>spone</t>
  </si>
  <si>
    <t>disk pločice prednje</t>
  </si>
  <si>
    <t>pumpa vode stakla</t>
  </si>
  <si>
    <t>seleni mosta</t>
  </si>
  <si>
    <t>senzor ok motora</t>
  </si>
  <si>
    <t>senzor Abs</t>
  </si>
  <si>
    <t>semerinzi mjenjača</t>
  </si>
  <si>
    <t>CITROEN C3 1.4 HDI</t>
  </si>
  <si>
    <t>VF7FC8HXB26624970</t>
  </si>
  <si>
    <t>Br.šasije:</t>
  </si>
  <si>
    <t>KT-402-BK</t>
  </si>
  <si>
    <t>Ford TRANSIT 2.4 DI</t>
  </si>
  <si>
    <t>WF0CXXGBFCYT14923</t>
  </si>
  <si>
    <t>KT-595-DF</t>
  </si>
  <si>
    <t>VOLKSWAGEN TRANSPORTER 2.0 TDI</t>
  </si>
  <si>
    <t>WV1ZZZ7HZBH044237</t>
  </si>
  <si>
    <t>senzor okretaja motora</t>
  </si>
  <si>
    <t>JEDINICA MJERE</t>
  </si>
  <si>
    <t>KOM</t>
  </si>
  <si>
    <t>SATI</t>
  </si>
  <si>
    <t>LIT</t>
  </si>
  <si>
    <t>RADNI SAT</t>
  </si>
  <si>
    <t>RADNI SATI</t>
  </si>
  <si>
    <t>VF3GJKFWC95278835</t>
  </si>
  <si>
    <t>KT- 172-DU</t>
  </si>
  <si>
    <t>PEUGEOT PARTNER 1.4 COMBI</t>
  </si>
  <si>
    <t>CITROEN JUMPER FURGON 33 L2H2</t>
  </si>
  <si>
    <t>VF7YB3MFB12C52275</t>
  </si>
  <si>
    <t>KT-786-EH</t>
  </si>
  <si>
    <t>motorno ulje 5/30</t>
  </si>
  <si>
    <t>FORD TRANSIT 2.4 DI</t>
  </si>
  <si>
    <t>WF0NXXTTFN8G56826</t>
  </si>
  <si>
    <t>KT-487-CT</t>
  </si>
  <si>
    <t>KT-283-BJ</t>
  </si>
  <si>
    <t>TRAKTOR TORPEDO TD 55</t>
  </si>
  <si>
    <t>KT-126-HK</t>
  </si>
  <si>
    <t>KT-936-HI</t>
  </si>
  <si>
    <t>KT-209-FB</t>
  </si>
  <si>
    <t xml:space="preserve">CITROEN JUMPY FURGON </t>
  </si>
  <si>
    <t>M.P.</t>
  </si>
  <si>
    <t>______________________</t>
  </si>
  <si>
    <t>Ponuditelj</t>
  </si>
  <si>
    <t>VF7YBCNFB12P43205</t>
  </si>
  <si>
    <t>Br.šasije: VF7VFAHKHKZ013864</t>
  </si>
  <si>
    <t>REG.OZNAKA: KT 209 FB</t>
  </si>
  <si>
    <t>motorno ulje 5/40</t>
  </si>
  <si>
    <t>KT-801-EG ; KT 979 HN</t>
  </si>
  <si>
    <t>VF7NCBHY6GY525304; VR7BAHNSBNE027794</t>
  </si>
  <si>
    <t>CITROEN C 4- 2 kom</t>
  </si>
  <si>
    <t>VOZILO</t>
  </si>
  <si>
    <t>REG. OZNAKA</t>
  </si>
  <si>
    <t xml:space="preserve">TROŠKOVNIK </t>
  </si>
  <si>
    <t>ODRŽAVANJE PRIJEVOZNIH SREDSTAVA- REKAPITULACIJA</t>
  </si>
  <si>
    <t xml:space="preserve">Ev.broj nabave: 15/26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</si>
</sst>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1"/>
      <charset val="238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0" borderId="4" xfId="0" applyBorder="1"/>
    <xf numFmtId="164" fontId="0" fillId="0" borderId="1" xfId="1" applyFont="1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" fontId="1" fillId="0" borderId="1" xfId="1" applyNumberFormat="1" applyFont="1" applyBorder="1"/>
    <xf numFmtId="4" fontId="1" fillId="0" borderId="1" xfId="0" applyNumberFormat="1" applyFont="1" applyBorder="1" applyAlignment="1"/>
    <xf numFmtId="0" fontId="2" fillId="0" borderId="1" xfId="0" applyFont="1" applyBorder="1"/>
    <xf numFmtId="4" fontId="2" fillId="0" borderId="1" xfId="0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AD2E-9123-4DE5-A521-3FA7A1DF9390}">
  <sheetPr>
    <pageSetUpPr fitToPage="1"/>
  </sheetPr>
  <dimension ref="A1:D29"/>
  <sheetViews>
    <sheetView tabSelected="1" topLeftCell="A4" workbookViewId="0">
      <selection activeCell="J19" sqref="J19"/>
    </sheetView>
  </sheetViews>
  <sheetFormatPr defaultRowHeight="15" x14ac:dyDescent="0.25"/>
  <cols>
    <col min="1" max="1" width="7.7109375" customWidth="1"/>
    <col min="2" max="2" width="36.28515625" customWidth="1"/>
    <col min="3" max="3" width="21" customWidth="1"/>
    <col min="4" max="4" width="29.855468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114</v>
      </c>
    </row>
    <row r="6" spans="1:4" x14ac:dyDescent="0.25">
      <c r="A6" s="20" t="s">
        <v>112</v>
      </c>
      <c r="B6" s="20"/>
      <c r="C6" s="20"/>
      <c r="D6" s="20"/>
    </row>
    <row r="7" spans="1:4" x14ac:dyDescent="0.25">
      <c r="A7" s="20" t="s">
        <v>113</v>
      </c>
      <c r="B7" s="20"/>
      <c r="C7" s="20"/>
      <c r="D7" s="20"/>
    </row>
    <row r="8" spans="1:4" x14ac:dyDescent="0.25">
      <c r="A8" s="19"/>
      <c r="B8" s="19"/>
      <c r="C8" s="19"/>
      <c r="D8" s="19"/>
    </row>
    <row r="10" spans="1:4" s="34" customFormat="1" ht="28.5" customHeight="1" x14ac:dyDescent="0.25">
      <c r="A10" s="33" t="s">
        <v>4</v>
      </c>
      <c r="B10" s="33" t="s">
        <v>110</v>
      </c>
      <c r="C10" s="33" t="s">
        <v>111</v>
      </c>
      <c r="D10" s="33" t="s">
        <v>8</v>
      </c>
    </row>
    <row r="11" spans="1:4" ht="26.25" customHeight="1" x14ac:dyDescent="0.25">
      <c r="A11" s="4">
        <v>1</v>
      </c>
      <c r="B11" s="30" t="s">
        <v>72</v>
      </c>
      <c r="C11" s="30" t="s">
        <v>71</v>
      </c>
      <c r="D11" s="35">
        <f>Ford!F19</f>
        <v>0</v>
      </c>
    </row>
    <row r="12" spans="1:4" ht="26.25" customHeight="1" x14ac:dyDescent="0.25">
      <c r="A12" s="4">
        <v>2</v>
      </c>
      <c r="B12" s="31" t="s">
        <v>75</v>
      </c>
      <c r="C12" s="30" t="s">
        <v>74</v>
      </c>
      <c r="D12" s="35">
        <f>'VW 2,0'!F25</f>
        <v>0</v>
      </c>
    </row>
    <row r="13" spans="1:4" ht="26.25" customHeight="1" x14ac:dyDescent="0.25">
      <c r="A13" s="4">
        <v>3</v>
      </c>
      <c r="B13" s="32" t="s">
        <v>95</v>
      </c>
      <c r="C13" s="29" t="s">
        <v>94</v>
      </c>
      <c r="D13" s="36">
        <f>'Torpedo traktor'!F21</f>
        <v>0</v>
      </c>
    </row>
    <row r="14" spans="1:4" ht="26.25" customHeight="1" x14ac:dyDescent="0.25">
      <c r="A14" s="4">
        <v>4</v>
      </c>
      <c r="B14" s="30" t="s">
        <v>55</v>
      </c>
      <c r="C14" s="29" t="s">
        <v>57</v>
      </c>
      <c r="D14" s="36">
        <f>'Zetor traktor (2)'!F21</f>
        <v>0</v>
      </c>
    </row>
    <row r="15" spans="1:4" ht="26.25" customHeight="1" x14ac:dyDescent="0.25">
      <c r="A15" s="4">
        <v>5</v>
      </c>
      <c r="B15" s="30" t="s">
        <v>59</v>
      </c>
      <c r="C15" s="29" t="s">
        <v>58</v>
      </c>
      <c r="D15" s="36">
        <f>'Zetor traktor (3)'!F22</f>
        <v>0</v>
      </c>
    </row>
    <row r="16" spans="1:4" ht="26.25" customHeight="1" x14ac:dyDescent="0.25">
      <c r="A16" s="4">
        <v>6</v>
      </c>
      <c r="B16" s="30" t="s">
        <v>86</v>
      </c>
      <c r="C16" s="29" t="s">
        <v>85</v>
      </c>
      <c r="D16" s="36">
        <f>'Peugeot Partner 1,4 I'!F23</f>
        <v>0</v>
      </c>
    </row>
    <row r="17" spans="1:4" ht="26.25" customHeight="1" x14ac:dyDescent="0.25">
      <c r="A17" s="4">
        <v>7</v>
      </c>
      <c r="B17" s="30" t="s">
        <v>87</v>
      </c>
      <c r="C17" s="29" t="s">
        <v>89</v>
      </c>
      <c r="D17" s="36">
        <f>'Citroen Jumper 2,4 HDI'!F27</f>
        <v>0</v>
      </c>
    </row>
    <row r="18" spans="1:4" ht="26.25" customHeight="1" x14ac:dyDescent="0.25">
      <c r="A18" s="4">
        <v>8</v>
      </c>
      <c r="B18" s="30" t="s">
        <v>91</v>
      </c>
      <c r="C18" s="29" t="s">
        <v>93</v>
      </c>
      <c r="D18" s="36">
        <f>'Ford Tranzit'!F23</f>
        <v>0</v>
      </c>
    </row>
    <row r="19" spans="1:4" ht="26.25" customHeight="1" x14ac:dyDescent="0.25">
      <c r="A19" s="4">
        <v>9</v>
      </c>
      <c r="B19" s="30" t="s">
        <v>109</v>
      </c>
      <c r="C19" s="29" t="s">
        <v>107</v>
      </c>
      <c r="D19" s="36">
        <f>'Citroen C4'!F27</f>
        <v>0</v>
      </c>
    </row>
    <row r="20" spans="1:4" ht="26.25" customHeight="1" x14ac:dyDescent="0.25">
      <c r="A20" s="4">
        <v>10</v>
      </c>
      <c r="B20" s="30" t="s">
        <v>45</v>
      </c>
      <c r="C20" s="29" t="s">
        <v>97</v>
      </c>
      <c r="D20" s="36">
        <f>'Citroen Jumper 2,2 hdi (3)'!F18</f>
        <v>0</v>
      </c>
    </row>
    <row r="21" spans="1:4" ht="26.25" customHeight="1" x14ac:dyDescent="0.25">
      <c r="A21" s="4">
        <v>11</v>
      </c>
      <c r="B21" s="30" t="s">
        <v>99</v>
      </c>
      <c r="C21" s="29" t="s">
        <v>98</v>
      </c>
      <c r="D21" s="36">
        <f>'Citroen Jumper 2,4 HDI (2)'!F26</f>
        <v>0</v>
      </c>
    </row>
    <row r="22" spans="1:4" ht="28.5" customHeight="1" x14ac:dyDescent="0.25">
      <c r="A22" s="4">
        <v>12</v>
      </c>
      <c r="B22" s="30" t="s">
        <v>68</v>
      </c>
      <c r="C22" s="29" t="s">
        <v>96</v>
      </c>
      <c r="D22" s="36">
        <f>'Citroen C3'!F26</f>
        <v>0</v>
      </c>
    </row>
    <row r="23" spans="1:4" s="34" customFormat="1" ht="21" customHeight="1" x14ac:dyDescent="0.25">
      <c r="A23" s="37"/>
      <c r="B23" s="37" t="s">
        <v>18</v>
      </c>
      <c r="C23" s="37"/>
      <c r="D23" s="38">
        <f>SUM(D11:D22)</f>
        <v>0</v>
      </c>
    </row>
    <row r="24" spans="1:4" s="34" customFormat="1" ht="21" customHeight="1" x14ac:dyDescent="0.25">
      <c r="A24" s="37"/>
      <c r="B24" s="37" t="s">
        <v>19</v>
      </c>
      <c r="C24" s="37"/>
      <c r="D24" s="38">
        <f>D23*25/100</f>
        <v>0</v>
      </c>
    </row>
    <row r="25" spans="1:4" s="34" customFormat="1" ht="21" customHeight="1" x14ac:dyDescent="0.25">
      <c r="A25" s="37"/>
      <c r="B25" s="37" t="s">
        <v>20</v>
      </c>
      <c r="C25" s="37"/>
      <c r="D25" s="38">
        <f>D23+D24</f>
        <v>0</v>
      </c>
    </row>
    <row r="27" spans="1:4" x14ac:dyDescent="0.25">
      <c r="B27" s="11"/>
      <c r="C27" s="11"/>
    </row>
    <row r="28" spans="1:4" x14ac:dyDescent="0.25">
      <c r="C28" t="s">
        <v>100</v>
      </c>
      <c r="D28" t="s">
        <v>101</v>
      </c>
    </row>
    <row r="29" spans="1:4" x14ac:dyDescent="0.25">
      <c r="D29" t="s">
        <v>102</v>
      </c>
    </row>
  </sheetData>
  <mergeCells count="2"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pageSetUpPr fitToPage="1"/>
  </sheetPr>
  <dimension ref="A1:F33"/>
  <sheetViews>
    <sheetView topLeftCell="A6" workbookViewId="0">
      <selection activeCell="H32" sqref="H32"/>
    </sheetView>
  </sheetViews>
  <sheetFormatPr defaultRowHeight="15" x14ac:dyDescent="0.25"/>
  <cols>
    <col min="1" max="1" width="8.7109375" customWidth="1"/>
    <col min="2" max="2" width="29" customWidth="1"/>
    <col min="3" max="3" width="13.7109375" customWidth="1"/>
    <col min="5" max="5" width="13.7109375" customWidth="1"/>
    <col min="6" max="6" width="13.5703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109</v>
      </c>
      <c r="C6" s="25"/>
      <c r="D6" s="21" t="s">
        <v>21</v>
      </c>
      <c r="E6" s="22"/>
      <c r="F6" s="23"/>
    </row>
    <row r="7" spans="1:6" ht="28.5" customHeight="1" x14ac:dyDescent="0.25">
      <c r="A7" s="5" t="s">
        <v>43</v>
      </c>
      <c r="B7" s="24" t="s">
        <v>108</v>
      </c>
      <c r="C7" s="25"/>
      <c r="D7" s="28" t="s">
        <v>107</v>
      </c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7" t="s">
        <v>33</v>
      </c>
      <c r="C10" s="7" t="s">
        <v>81</v>
      </c>
      <c r="D10" s="7">
        <v>1</v>
      </c>
      <c r="E10" s="15"/>
      <c r="F10" s="15">
        <f t="shared" ref="F10:F26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8"/>
      <c r="F11" s="15">
        <f t="shared" si="0"/>
        <v>0</v>
      </c>
    </row>
    <row r="12" spans="1:6" x14ac:dyDescent="0.25">
      <c r="A12" s="4">
        <v>4</v>
      </c>
      <c r="B12" s="7" t="s">
        <v>42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5</v>
      </c>
      <c r="B13" s="7" t="s">
        <v>77</v>
      </c>
      <c r="C13" s="7" t="s">
        <v>79</v>
      </c>
      <c r="D13" s="7">
        <v>1</v>
      </c>
      <c r="E13" s="18"/>
      <c r="F13" s="15">
        <f t="shared" si="0"/>
        <v>0</v>
      </c>
    </row>
    <row r="14" spans="1:6" ht="15.75" customHeight="1" x14ac:dyDescent="0.25">
      <c r="A14" s="4">
        <v>6</v>
      </c>
      <c r="B14" s="7" t="s">
        <v>66</v>
      </c>
      <c r="C14" s="7" t="s">
        <v>79</v>
      </c>
      <c r="D14" s="7">
        <v>1</v>
      </c>
      <c r="E14" s="18"/>
      <c r="F14" s="15">
        <f t="shared" si="0"/>
        <v>0</v>
      </c>
    </row>
    <row r="15" spans="1:6" x14ac:dyDescent="0.25">
      <c r="A15" s="4">
        <v>7</v>
      </c>
      <c r="B15" s="7" t="s">
        <v>67</v>
      </c>
      <c r="C15" s="7" t="s">
        <v>79</v>
      </c>
      <c r="D15" s="7">
        <v>2</v>
      </c>
      <c r="E15" s="18"/>
      <c r="F15" s="15">
        <f t="shared" si="0"/>
        <v>0</v>
      </c>
    </row>
    <row r="16" spans="1:6" x14ac:dyDescent="0.25">
      <c r="A16" s="4">
        <v>8</v>
      </c>
      <c r="B16" s="12" t="s">
        <v>32</v>
      </c>
      <c r="C16" s="12" t="s">
        <v>81</v>
      </c>
      <c r="D16" s="7">
        <v>3</v>
      </c>
      <c r="E16" s="18"/>
      <c r="F16" s="15">
        <f t="shared" si="0"/>
        <v>0</v>
      </c>
    </row>
    <row r="17" spans="1:6" x14ac:dyDescent="0.25">
      <c r="A17" s="4">
        <v>9</v>
      </c>
      <c r="B17" s="7" t="s">
        <v>106</v>
      </c>
      <c r="C17" s="7" t="s">
        <v>81</v>
      </c>
      <c r="D17" s="7">
        <v>20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22</v>
      </c>
      <c r="C18" s="7" t="s">
        <v>79</v>
      </c>
      <c r="D18" s="7">
        <v>1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23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24</v>
      </c>
      <c r="C20" s="7" t="s">
        <v>79</v>
      </c>
      <c r="D20" s="7">
        <v>1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49</v>
      </c>
      <c r="C21" s="7" t="s">
        <v>81</v>
      </c>
      <c r="D21" s="7">
        <v>15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34</v>
      </c>
      <c r="C22" s="7" t="s">
        <v>79</v>
      </c>
      <c r="D22" s="7">
        <v>2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50</v>
      </c>
      <c r="C23" s="7" t="s">
        <v>79</v>
      </c>
      <c r="D23" s="7">
        <v>2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52</v>
      </c>
      <c r="C24" s="7" t="s">
        <v>79</v>
      </c>
      <c r="D24" s="7">
        <v>2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54</v>
      </c>
      <c r="C25" s="7" t="s">
        <v>79</v>
      </c>
      <c r="D25" s="1">
        <v>1</v>
      </c>
      <c r="E25" s="15"/>
      <c r="F25" s="15">
        <f t="shared" si="0"/>
        <v>0</v>
      </c>
    </row>
    <row r="26" spans="1:6" x14ac:dyDescent="0.25">
      <c r="A26" s="4">
        <v>18</v>
      </c>
      <c r="B26" s="7" t="s">
        <v>17</v>
      </c>
      <c r="C26" s="7" t="s">
        <v>80</v>
      </c>
      <c r="D26" s="1">
        <v>10</v>
      </c>
      <c r="E26" s="15"/>
      <c r="F26" s="15">
        <f t="shared" si="0"/>
        <v>0</v>
      </c>
    </row>
    <row r="27" spans="1:6" x14ac:dyDescent="0.25">
      <c r="A27" s="1"/>
      <c r="B27" s="1" t="s">
        <v>18</v>
      </c>
      <c r="C27" s="1"/>
      <c r="D27" s="1"/>
      <c r="E27" s="1"/>
      <c r="F27" s="17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7">
        <f>F27*25/100</f>
        <v>0</v>
      </c>
    </row>
    <row r="29" spans="1:6" x14ac:dyDescent="0.25">
      <c r="A29" s="1"/>
      <c r="B29" s="1" t="s">
        <v>20</v>
      </c>
      <c r="C29" s="1"/>
      <c r="D29" s="1"/>
      <c r="E29" s="1"/>
      <c r="F29" s="17">
        <f>F27+F28</f>
        <v>0</v>
      </c>
    </row>
    <row r="31" spans="1:6" x14ac:dyDescent="0.25">
      <c r="B31" s="11"/>
      <c r="C31" s="11"/>
      <c r="D31" t="s">
        <v>100</v>
      </c>
      <c r="E31" t="s">
        <v>101</v>
      </c>
    </row>
    <row r="32" spans="1:6" x14ac:dyDescent="0.25">
      <c r="B32" s="11"/>
      <c r="E32" t="s">
        <v>102</v>
      </c>
    </row>
    <row r="33" spans="2:3" x14ac:dyDescent="0.25">
      <c r="B33" s="11"/>
      <c r="C33" s="11"/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9">
    <pageSetUpPr fitToPage="1"/>
  </sheetPr>
  <dimension ref="A1:F24"/>
  <sheetViews>
    <sheetView workbookViewId="0">
      <selection activeCell="M34" sqref="M34"/>
    </sheetView>
  </sheetViews>
  <sheetFormatPr defaultRowHeight="15" x14ac:dyDescent="0.25"/>
  <cols>
    <col min="1" max="1" width="8.7109375" customWidth="1"/>
    <col min="2" max="2" width="33.42578125" customWidth="1"/>
    <col min="3" max="3" width="12.140625" customWidth="1"/>
    <col min="5" max="5" width="13.7109375" customWidth="1"/>
    <col min="6" max="6" width="13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6" t="s">
        <v>45</v>
      </c>
      <c r="C6" s="28" t="s">
        <v>21</v>
      </c>
      <c r="D6" s="24"/>
      <c r="E6" s="24"/>
      <c r="F6" s="25"/>
    </row>
    <row r="7" spans="1:6" ht="28.5" customHeight="1" x14ac:dyDescent="0.25">
      <c r="A7" s="5" t="s">
        <v>43</v>
      </c>
      <c r="B7" s="6" t="s">
        <v>103</v>
      </c>
      <c r="C7" s="28" t="s">
        <v>97</v>
      </c>
      <c r="D7" s="24"/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36</v>
      </c>
      <c r="C9" s="7" t="s">
        <v>79</v>
      </c>
      <c r="D9" s="7">
        <v>1</v>
      </c>
      <c r="E9" s="15"/>
      <c r="F9" s="15">
        <f>D9*E9</f>
        <v>0</v>
      </c>
    </row>
    <row r="10" spans="1:6" x14ac:dyDescent="0.25">
      <c r="A10" s="4">
        <v>2</v>
      </c>
      <c r="B10" s="7" t="s">
        <v>46</v>
      </c>
      <c r="C10" s="7" t="s">
        <v>79</v>
      </c>
      <c r="D10" s="7">
        <v>2</v>
      </c>
      <c r="E10" s="15"/>
      <c r="F10" s="15">
        <f t="shared" ref="F10:F17" si="0">D10*E10</f>
        <v>0</v>
      </c>
    </row>
    <row r="11" spans="1:6" x14ac:dyDescent="0.25">
      <c r="A11" s="4">
        <v>3</v>
      </c>
      <c r="B11" s="7" t="s">
        <v>9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7" t="s">
        <v>10</v>
      </c>
      <c r="C12" s="7" t="s">
        <v>79</v>
      </c>
      <c r="D12" s="7">
        <v>1</v>
      </c>
      <c r="E12" s="15"/>
      <c r="F12" s="15">
        <f t="shared" si="0"/>
        <v>0</v>
      </c>
    </row>
    <row r="13" spans="1:6" x14ac:dyDescent="0.25">
      <c r="A13" s="4">
        <v>5</v>
      </c>
      <c r="B13" s="7" t="s">
        <v>47</v>
      </c>
      <c r="C13" s="7" t="s">
        <v>79</v>
      </c>
      <c r="D13" s="7">
        <v>1</v>
      </c>
      <c r="E13" s="15"/>
      <c r="F13" s="15">
        <f t="shared" si="0"/>
        <v>0</v>
      </c>
    </row>
    <row r="14" spans="1:6" ht="15.75" customHeight="1" x14ac:dyDescent="0.25">
      <c r="A14" s="4">
        <v>6</v>
      </c>
      <c r="B14" s="7" t="s">
        <v>11</v>
      </c>
      <c r="C14" s="7" t="s">
        <v>79</v>
      </c>
      <c r="D14" s="7">
        <v>4</v>
      </c>
      <c r="E14" s="15"/>
      <c r="F14" s="15">
        <f t="shared" si="0"/>
        <v>0</v>
      </c>
    </row>
    <row r="15" spans="1:6" x14ac:dyDescent="0.25">
      <c r="A15" s="4">
        <v>7</v>
      </c>
      <c r="B15" s="7" t="s">
        <v>13</v>
      </c>
      <c r="C15" s="7" t="s">
        <v>79</v>
      </c>
      <c r="D15" s="7">
        <v>2</v>
      </c>
      <c r="E15" s="15"/>
      <c r="F15" s="15">
        <f t="shared" si="0"/>
        <v>0</v>
      </c>
    </row>
    <row r="16" spans="1:6" x14ac:dyDescent="0.25">
      <c r="A16" s="4">
        <v>8</v>
      </c>
      <c r="B16" s="7" t="s">
        <v>12</v>
      </c>
      <c r="C16" s="7" t="s">
        <v>79</v>
      </c>
      <c r="D16" s="7">
        <v>2</v>
      </c>
      <c r="E16" s="15"/>
      <c r="F16" s="15">
        <f t="shared" si="0"/>
        <v>0</v>
      </c>
    </row>
    <row r="17" spans="1:6" x14ac:dyDescent="0.25">
      <c r="A17" s="4">
        <v>9</v>
      </c>
      <c r="B17" s="7" t="s">
        <v>17</v>
      </c>
      <c r="C17" s="7" t="s">
        <v>83</v>
      </c>
      <c r="D17" s="7">
        <v>10</v>
      </c>
      <c r="E17" s="15"/>
      <c r="F17" s="15">
        <f t="shared" si="0"/>
        <v>0</v>
      </c>
    </row>
    <row r="18" spans="1:6" x14ac:dyDescent="0.25">
      <c r="A18" s="1"/>
      <c r="B18" s="1" t="s">
        <v>18</v>
      </c>
      <c r="C18" s="1"/>
      <c r="D18" s="1"/>
      <c r="E18" s="1"/>
      <c r="F18" s="17">
        <f>SUM(F9:F17)</f>
        <v>0</v>
      </c>
    </row>
    <row r="19" spans="1:6" x14ac:dyDescent="0.25">
      <c r="A19" s="1"/>
      <c r="B19" s="1" t="s">
        <v>19</v>
      </c>
      <c r="C19" s="1"/>
      <c r="D19" s="1"/>
      <c r="E19" s="1"/>
      <c r="F19" s="17">
        <f>F18*25/100</f>
        <v>0</v>
      </c>
    </row>
    <row r="20" spans="1:6" x14ac:dyDescent="0.25">
      <c r="A20" s="1"/>
      <c r="B20" s="1" t="s">
        <v>20</v>
      </c>
      <c r="C20" s="1"/>
      <c r="D20" s="1"/>
      <c r="E20" s="1"/>
      <c r="F20" s="17">
        <f>F18+F19</f>
        <v>0</v>
      </c>
    </row>
    <row r="23" spans="1:6" x14ac:dyDescent="0.25">
      <c r="D23" t="s">
        <v>100</v>
      </c>
      <c r="E23" t="s">
        <v>101</v>
      </c>
    </row>
    <row r="24" spans="1:6" x14ac:dyDescent="0.25">
      <c r="E24" t="s">
        <v>102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/>
  <dimension ref="A1:F32"/>
  <sheetViews>
    <sheetView workbookViewId="0">
      <selection activeCell="I28" sqref="I28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99</v>
      </c>
      <c r="C6" s="25"/>
      <c r="D6" s="21" t="s">
        <v>105</v>
      </c>
      <c r="E6" s="22"/>
      <c r="F6" s="23"/>
    </row>
    <row r="7" spans="1:6" ht="28.5" customHeight="1" x14ac:dyDescent="0.25">
      <c r="A7" s="5" t="s">
        <v>104</v>
      </c>
      <c r="B7" s="14"/>
      <c r="C7" s="6"/>
      <c r="D7" s="28" t="s">
        <v>98</v>
      </c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1" t="s">
        <v>33</v>
      </c>
      <c r="C10" s="1" t="s">
        <v>81</v>
      </c>
      <c r="D10" s="1">
        <v>1</v>
      </c>
      <c r="E10" s="15"/>
      <c r="F10" s="15">
        <f t="shared" ref="F10:F25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41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42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65</v>
      </c>
      <c r="C14" s="1" t="s">
        <v>79</v>
      </c>
      <c r="D14" s="1">
        <v>1</v>
      </c>
      <c r="E14" s="15"/>
      <c r="F14" s="15">
        <f t="shared" si="0"/>
        <v>0</v>
      </c>
    </row>
    <row r="15" spans="1:6" ht="15.75" customHeight="1" x14ac:dyDescent="0.25">
      <c r="A15" s="4">
        <v>7</v>
      </c>
      <c r="B15" s="7" t="s">
        <v>66</v>
      </c>
      <c r="C15" s="7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7" t="s">
        <v>67</v>
      </c>
      <c r="C16" s="7" t="s">
        <v>79</v>
      </c>
      <c r="D16" s="7">
        <v>2</v>
      </c>
      <c r="E16" s="18"/>
      <c r="F16" s="15">
        <f t="shared" si="0"/>
        <v>0</v>
      </c>
    </row>
    <row r="17" spans="1:6" x14ac:dyDescent="0.25">
      <c r="A17" s="4">
        <v>9</v>
      </c>
      <c r="B17" s="12" t="s">
        <v>32</v>
      </c>
      <c r="C17" s="12" t="s">
        <v>81</v>
      </c>
      <c r="D17" s="7">
        <v>2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90</v>
      </c>
      <c r="C18" s="7" t="s">
        <v>81</v>
      </c>
      <c r="D18" s="7">
        <v>20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22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23</v>
      </c>
      <c r="C20" s="7" t="s">
        <v>79</v>
      </c>
      <c r="D20" s="7">
        <v>1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24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34</v>
      </c>
      <c r="C22" s="7" t="s">
        <v>79</v>
      </c>
      <c r="D22" s="7">
        <v>2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51</v>
      </c>
      <c r="C23" s="7" t="s">
        <v>79</v>
      </c>
      <c r="D23" s="7">
        <v>1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54</v>
      </c>
      <c r="C24" s="7" t="s">
        <v>79</v>
      </c>
      <c r="D24" s="7">
        <v>1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17</v>
      </c>
      <c r="C25" s="7" t="s">
        <v>80</v>
      </c>
      <c r="D25" s="7">
        <v>10</v>
      </c>
      <c r="E25" s="18"/>
      <c r="F25" s="15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7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7">
        <f>F26*25/100</f>
        <v>0</v>
      </c>
    </row>
    <row r="28" spans="1:6" x14ac:dyDescent="0.25">
      <c r="A28" s="1"/>
      <c r="B28" s="1" t="s">
        <v>20</v>
      </c>
      <c r="C28" s="1"/>
      <c r="D28" s="1"/>
      <c r="E28" s="1"/>
      <c r="F28" s="17">
        <f>F26+F27</f>
        <v>0</v>
      </c>
    </row>
    <row r="30" spans="1:6" x14ac:dyDescent="0.25">
      <c r="B30" s="11"/>
      <c r="C30" s="11"/>
      <c r="D30" t="s">
        <v>100</v>
      </c>
      <c r="E30" t="s">
        <v>101</v>
      </c>
    </row>
    <row r="31" spans="1:6" x14ac:dyDescent="0.25">
      <c r="E31" t="s">
        <v>102</v>
      </c>
    </row>
    <row r="32" spans="1:6" x14ac:dyDescent="0.25">
      <c r="B32" s="11"/>
      <c r="C32" s="11"/>
    </row>
  </sheetData>
  <mergeCells count="4">
    <mergeCell ref="A4:F4"/>
    <mergeCell ref="B6:C6"/>
    <mergeCell ref="D6:F6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32"/>
  <sheetViews>
    <sheetView topLeftCell="A4" workbookViewId="0">
      <selection activeCell="G31" sqref="G31"/>
    </sheetView>
  </sheetViews>
  <sheetFormatPr defaultRowHeight="15" x14ac:dyDescent="0.25"/>
  <cols>
    <col min="2" max="2" width="25" customWidth="1"/>
    <col min="3" max="3" width="11" customWidth="1"/>
    <col min="4" max="4" width="14.5703125" customWidth="1"/>
    <col min="5" max="5" width="14.28515625" customWidth="1"/>
    <col min="6" max="6" width="15.855468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x14ac:dyDescent="0.25">
      <c r="A6" s="5" t="s">
        <v>3</v>
      </c>
      <c r="B6" s="6" t="s">
        <v>68</v>
      </c>
      <c r="C6" s="28" t="s">
        <v>21</v>
      </c>
      <c r="D6" s="24"/>
      <c r="E6" s="24"/>
      <c r="F6" s="25"/>
    </row>
    <row r="7" spans="1:6" x14ac:dyDescent="0.25">
      <c r="A7" s="5" t="s">
        <v>43</v>
      </c>
      <c r="B7" s="6" t="s">
        <v>69</v>
      </c>
      <c r="C7" s="28" t="s">
        <v>96</v>
      </c>
      <c r="D7" s="24"/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44</v>
      </c>
      <c r="C9" s="1" t="s">
        <v>81</v>
      </c>
      <c r="D9" s="1">
        <v>50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4</v>
      </c>
      <c r="E10" s="15"/>
      <c r="F10" s="15">
        <f t="shared" ref="F10:F25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4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4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36</v>
      </c>
      <c r="C13" s="1" t="s">
        <v>79</v>
      </c>
      <c r="D13" s="1">
        <v>4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25</v>
      </c>
      <c r="C14" s="1" t="s">
        <v>79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16</v>
      </c>
      <c r="C15" s="1" t="s">
        <v>81</v>
      </c>
      <c r="D15" s="1">
        <v>10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61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26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27</v>
      </c>
      <c r="C18" s="1" t="s">
        <v>79</v>
      </c>
      <c r="D18" s="1">
        <v>2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28</v>
      </c>
      <c r="C19" s="1" t="s">
        <v>79</v>
      </c>
      <c r="D19" s="1">
        <v>1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29</v>
      </c>
      <c r="C20" s="1" t="s">
        <v>79</v>
      </c>
      <c r="D20" s="1">
        <v>1</v>
      </c>
      <c r="E20" s="15"/>
      <c r="F20" s="15">
        <f t="shared" si="0"/>
        <v>0</v>
      </c>
    </row>
    <row r="21" spans="1:6" x14ac:dyDescent="0.25">
      <c r="A21" s="4">
        <v>13</v>
      </c>
      <c r="B21" s="1" t="s">
        <v>30</v>
      </c>
      <c r="C21" s="1" t="s">
        <v>79</v>
      </c>
      <c r="D21" s="1">
        <v>1</v>
      </c>
      <c r="E21" s="15"/>
      <c r="F21" s="15">
        <f t="shared" si="0"/>
        <v>0</v>
      </c>
    </row>
    <row r="22" spans="1:6" x14ac:dyDescent="0.25">
      <c r="A22" s="4">
        <v>14</v>
      </c>
      <c r="B22" s="12" t="s">
        <v>62</v>
      </c>
      <c r="C22" s="12" t="s">
        <v>79</v>
      </c>
      <c r="D22" s="1">
        <v>1</v>
      </c>
      <c r="E22" s="15"/>
      <c r="F22" s="15">
        <f t="shared" si="0"/>
        <v>0</v>
      </c>
    </row>
    <row r="23" spans="1:6" x14ac:dyDescent="0.25">
      <c r="A23" s="4">
        <v>15</v>
      </c>
      <c r="B23" s="12" t="s">
        <v>9</v>
      </c>
      <c r="C23" s="12" t="s">
        <v>79</v>
      </c>
      <c r="D23" s="1">
        <v>1</v>
      </c>
      <c r="E23" s="15"/>
      <c r="F23" s="15">
        <f t="shared" si="0"/>
        <v>0</v>
      </c>
    </row>
    <row r="24" spans="1:6" x14ac:dyDescent="0.25">
      <c r="A24" s="4">
        <v>16</v>
      </c>
      <c r="B24" s="7" t="s">
        <v>36</v>
      </c>
      <c r="C24" s="7" t="s">
        <v>79</v>
      </c>
      <c r="D24" s="7">
        <v>1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17</v>
      </c>
      <c r="C25" s="7" t="s">
        <v>83</v>
      </c>
      <c r="D25" s="7">
        <v>10</v>
      </c>
      <c r="E25" s="18"/>
      <c r="F25" s="15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7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7">
        <f>F26*25/100</f>
        <v>0</v>
      </c>
    </row>
    <row r="28" spans="1:6" x14ac:dyDescent="0.25">
      <c r="A28" s="1"/>
      <c r="B28" s="1" t="s">
        <v>20</v>
      </c>
      <c r="C28" s="1"/>
      <c r="D28" s="1"/>
      <c r="E28" s="1"/>
      <c r="F28" s="17">
        <f>F26+F27</f>
        <v>0</v>
      </c>
    </row>
    <row r="30" spans="1:6" x14ac:dyDescent="0.25">
      <c r="B30" s="11"/>
      <c r="C30" s="11"/>
    </row>
    <row r="31" spans="1:6" x14ac:dyDescent="0.25">
      <c r="D31" t="s">
        <v>100</v>
      </c>
      <c r="E31" t="s">
        <v>101</v>
      </c>
    </row>
    <row r="32" spans="1:6" x14ac:dyDescent="0.25">
      <c r="B32" s="11"/>
      <c r="C32" s="11"/>
      <c r="E32" t="s">
        <v>102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25"/>
  <sheetViews>
    <sheetView workbookViewId="0">
      <selection activeCell="D27" sqref="D27"/>
    </sheetView>
  </sheetViews>
  <sheetFormatPr defaultRowHeight="15" x14ac:dyDescent="0.25"/>
  <cols>
    <col min="1" max="1" width="7.7109375" customWidth="1"/>
    <col min="2" max="2" width="28.85546875" customWidth="1"/>
    <col min="3" max="3" width="13.28515625" customWidth="1"/>
    <col min="5" max="5" width="13.7109375" customWidth="1"/>
    <col min="6" max="6" width="12.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72</v>
      </c>
      <c r="C6" s="25"/>
      <c r="D6" s="21" t="s">
        <v>21</v>
      </c>
      <c r="E6" s="22"/>
      <c r="F6" s="23"/>
    </row>
    <row r="7" spans="1:6" ht="28.5" customHeight="1" x14ac:dyDescent="0.25">
      <c r="A7" s="5" t="s">
        <v>70</v>
      </c>
      <c r="B7" s="24" t="s">
        <v>73</v>
      </c>
      <c r="C7" s="25"/>
      <c r="D7" s="8"/>
      <c r="E7" s="9" t="s">
        <v>71</v>
      </c>
      <c r="F7" s="10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31</v>
      </c>
      <c r="C9" s="1" t="s">
        <v>81</v>
      </c>
      <c r="D9" s="1">
        <v>30</v>
      </c>
      <c r="E9" s="16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6"/>
      <c r="F10" s="15">
        <f t="shared" ref="F10:F18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6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6"/>
      <c r="F12" s="15">
        <f t="shared" si="0"/>
        <v>0</v>
      </c>
    </row>
    <row r="13" spans="1:6" x14ac:dyDescent="0.25">
      <c r="A13" s="4">
        <v>5</v>
      </c>
      <c r="B13" s="1" t="s">
        <v>32</v>
      </c>
      <c r="C13" s="1" t="s">
        <v>81</v>
      </c>
      <c r="D13" s="1">
        <v>10</v>
      </c>
      <c r="E13" s="16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2</v>
      </c>
      <c r="E14" s="16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4</v>
      </c>
      <c r="E15" s="16"/>
      <c r="F15" s="15">
        <f t="shared" si="0"/>
        <v>0</v>
      </c>
    </row>
    <row r="16" spans="1:6" x14ac:dyDescent="0.25">
      <c r="A16" s="4">
        <v>8</v>
      </c>
      <c r="B16" s="1" t="s">
        <v>35</v>
      </c>
      <c r="C16" s="1" t="s">
        <v>79</v>
      </c>
      <c r="D16" s="1">
        <v>4</v>
      </c>
      <c r="E16" s="16"/>
      <c r="F16" s="15">
        <f t="shared" si="0"/>
        <v>0</v>
      </c>
    </row>
    <row r="17" spans="1:6" x14ac:dyDescent="0.25">
      <c r="A17" s="4">
        <v>9</v>
      </c>
      <c r="B17" s="1" t="s">
        <v>36</v>
      </c>
      <c r="C17" s="7" t="s">
        <v>79</v>
      </c>
      <c r="D17" s="1">
        <v>2</v>
      </c>
      <c r="E17" s="16"/>
      <c r="F17" s="15">
        <f t="shared" si="0"/>
        <v>0</v>
      </c>
    </row>
    <row r="18" spans="1:6" x14ac:dyDescent="0.25">
      <c r="A18" s="4">
        <v>10</v>
      </c>
      <c r="B18" s="1" t="s">
        <v>17</v>
      </c>
      <c r="C18" s="1" t="s">
        <v>82</v>
      </c>
      <c r="D18" s="7">
        <v>10</v>
      </c>
      <c r="E18" s="1"/>
      <c r="F18" s="15">
        <f t="shared" si="0"/>
        <v>0</v>
      </c>
    </row>
    <row r="19" spans="1:6" x14ac:dyDescent="0.25">
      <c r="A19" s="1"/>
      <c r="B19" s="1" t="s">
        <v>18</v>
      </c>
      <c r="C19" s="1"/>
      <c r="D19" s="1"/>
      <c r="E19" s="1"/>
      <c r="F19" s="17">
        <f>SUM(F9:F18)</f>
        <v>0</v>
      </c>
    </row>
    <row r="20" spans="1:6" x14ac:dyDescent="0.25">
      <c r="A20" s="1"/>
      <c r="B20" s="1" t="s">
        <v>19</v>
      </c>
      <c r="C20" s="1"/>
      <c r="D20" s="1"/>
      <c r="E20" s="1"/>
      <c r="F20" s="17">
        <f>F19*25/100</f>
        <v>0</v>
      </c>
    </row>
    <row r="21" spans="1:6" x14ac:dyDescent="0.25">
      <c r="A21" s="1"/>
      <c r="B21" s="1" t="s">
        <v>20</v>
      </c>
      <c r="C21" s="1"/>
      <c r="D21" s="1"/>
      <c r="E21" s="1"/>
      <c r="F21" s="17">
        <f>F19+F20</f>
        <v>0</v>
      </c>
    </row>
    <row r="23" spans="1:6" x14ac:dyDescent="0.25">
      <c r="B23" s="11"/>
      <c r="C23" s="11"/>
    </row>
    <row r="24" spans="1:6" x14ac:dyDescent="0.25">
      <c r="C24" t="s">
        <v>100</v>
      </c>
      <c r="D24" t="s">
        <v>101</v>
      </c>
    </row>
    <row r="25" spans="1:6" x14ac:dyDescent="0.25">
      <c r="D25" t="s">
        <v>102</v>
      </c>
    </row>
  </sheetData>
  <mergeCells count="4">
    <mergeCell ref="A4:F4"/>
    <mergeCell ref="D6:F6"/>
    <mergeCell ref="B6:C6"/>
    <mergeCell ref="B7:C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F31"/>
  <sheetViews>
    <sheetView workbookViewId="0">
      <selection activeCell="E31" sqref="D31:E31"/>
    </sheetView>
  </sheetViews>
  <sheetFormatPr defaultRowHeight="15" x14ac:dyDescent="0.25"/>
  <cols>
    <col min="1" max="1" width="7.7109375" customWidth="1"/>
    <col min="2" max="2" width="29.42578125" customWidth="1"/>
    <col min="3" max="3" width="12.5703125" customWidth="1"/>
    <col min="5" max="5" width="13.7109375" customWidth="1"/>
    <col min="6" max="6" width="14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6" t="s">
        <v>75</v>
      </c>
      <c r="C6" s="27"/>
      <c r="D6" s="21" t="s">
        <v>21</v>
      </c>
      <c r="E6" s="22"/>
      <c r="F6" s="23"/>
    </row>
    <row r="7" spans="1:6" ht="28.5" customHeight="1" x14ac:dyDescent="0.25">
      <c r="A7" s="5" t="s">
        <v>70</v>
      </c>
      <c r="B7" s="24" t="s">
        <v>76</v>
      </c>
      <c r="C7" s="25"/>
      <c r="D7" s="8"/>
      <c r="E7" s="9" t="s">
        <v>74</v>
      </c>
      <c r="F7" s="10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38</v>
      </c>
      <c r="C9" s="1" t="s">
        <v>81</v>
      </c>
      <c r="D9" s="1">
        <v>20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4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39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40</v>
      </c>
      <c r="C15" s="1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28</v>
      </c>
      <c r="C16" s="1" t="s">
        <v>79</v>
      </c>
      <c r="D16" s="1">
        <v>1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41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27</v>
      </c>
      <c r="C18" s="1" t="s">
        <v>79</v>
      </c>
      <c r="D18" s="1">
        <v>2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42</v>
      </c>
      <c r="C19" s="1" t="s">
        <v>79</v>
      </c>
      <c r="D19" s="1">
        <v>1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36</v>
      </c>
      <c r="C20" s="7" t="s">
        <v>79</v>
      </c>
      <c r="D20" s="1">
        <v>1</v>
      </c>
      <c r="E20" s="15"/>
      <c r="F20" s="15">
        <f t="shared" si="0"/>
        <v>0</v>
      </c>
    </row>
    <row r="21" spans="1:6" x14ac:dyDescent="0.25">
      <c r="A21" s="4">
        <v>13</v>
      </c>
      <c r="B21" s="1" t="s">
        <v>15</v>
      </c>
      <c r="C21" s="1" t="s">
        <v>79</v>
      </c>
      <c r="D21" s="1">
        <v>2</v>
      </c>
      <c r="E21" s="15"/>
      <c r="F21" s="15">
        <f t="shared" si="0"/>
        <v>0</v>
      </c>
    </row>
    <row r="22" spans="1:6" x14ac:dyDescent="0.25">
      <c r="A22" s="4">
        <v>14</v>
      </c>
      <c r="B22" s="1" t="s">
        <v>32</v>
      </c>
      <c r="C22" s="1" t="s">
        <v>81</v>
      </c>
      <c r="D22" s="1">
        <v>2</v>
      </c>
      <c r="E22" s="15"/>
      <c r="F22" s="15">
        <f t="shared" si="0"/>
        <v>0</v>
      </c>
    </row>
    <row r="23" spans="1:6" x14ac:dyDescent="0.25">
      <c r="A23" s="4">
        <v>15</v>
      </c>
      <c r="B23" s="1" t="s">
        <v>14</v>
      </c>
      <c r="C23" s="1" t="s">
        <v>79</v>
      </c>
      <c r="D23" s="1">
        <v>2</v>
      </c>
      <c r="E23" s="15"/>
      <c r="F23" s="15">
        <f t="shared" si="0"/>
        <v>0</v>
      </c>
    </row>
    <row r="24" spans="1:6" x14ac:dyDescent="0.25">
      <c r="A24" s="4">
        <v>16</v>
      </c>
      <c r="B24" s="1" t="s">
        <v>17</v>
      </c>
      <c r="C24" s="1" t="s">
        <v>83</v>
      </c>
      <c r="D24" s="7">
        <v>10</v>
      </c>
      <c r="E24" s="15"/>
      <c r="F24" s="15">
        <f t="shared" si="0"/>
        <v>0</v>
      </c>
    </row>
    <row r="25" spans="1:6" x14ac:dyDescent="0.25">
      <c r="A25" s="1"/>
      <c r="B25" s="1" t="s">
        <v>18</v>
      </c>
      <c r="C25" s="1"/>
      <c r="D25" s="1"/>
      <c r="E25" s="1"/>
      <c r="F25" s="15">
        <f>SUM(F9:F24)</f>
        <v>0</v>
      </c>
    </row>
    <row r="26" spans="1:6" x14ac:dyDescent="0.25">
      <c r="A26" s="1"/>
      <c r="B26" s="1" t="s">
        <v>19</v>
      </c>
      <c r="C26" s="1"/>
      <c r="D26" s="1"/>
      <c r="E26" s="1"/>
      <c r="F26" s="17">
        <f>F25*25/100</f>
        <v>0</v>
      </c>
    </row>
    <row r="27" spans="1:6" x14ac:dyDescent="0.25">
      <c r="A27" s="1"/>
      <c r="B27" s="1" t="s">
        <v>20</v>
      </c>
      <c r="C27" s="1"/>
      <c r="D27" s="1"/>
      <c r="E27" s="1"/>
      <c r="F27" s="17">
        <f>F25+F26</f>
        <v>0</v>
      </c>
    </row>
    <row r="29" spans="1:6" x14ac:dyDescent="0.25">
      <c r="B29" s="11"/>
      <c r="C29" s="11"/>
    </row>
    <row r="30" spans="1:6" x14ac:dyDescent="0.25">
      <c r="C30" t="s">
        <v>100</v>
      </c>
      <c r="D30" t="s">
        <v>101</v>
      </c>
    </row>
    <row r="31" spans="1:6" x14ac:dyDescent="0.25">
      <c r="D31" t="s">
        <v>102</v>
      </c>
    </row>
  </sheetData>
  <mergeCells count="4">
    <mergeCell ref="A4:F4"/>
    <mergeCell ref="D6:F6"/>
    <mergeCell ref="B7:C7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pageSetUpPr fitToPage="1"/>
  </sheetPr>
  <dimension ref="A1:F27"/>
  <sheetViews>
    <sheetView workbookViewId="0">
      <selection activeCell="E30" sqref="E30"/>
    </sheetView>
  </sheetViews>
  <sheetFormatPr defaultRowHeight="15" x14ac:dyDescent="0.25"/>
  <cols>
    <col min="1" max="1" width="8.7109375" customWidth="1"/>
    <col min="2" max="2" width="27.5703125" customWidth="1"/>
    <col min="3" max="3" width="15.8554687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13" t="s">
        <v>95</v>
      </c>
      <c r="C6" s="28" t="s">
        <v>21</v>
      </c>
      <c r="D6" s="24"/>
      <c r="E6" s="24"/>
      <c r="F6" s="25"/>
    </row>
    <row r="7" spans="1:6" ht="28.5" customHeight="1" x14ac:dyDescent="0.25">
      <c r="A7" s="5" t="s">
        <v>43</v>
      </c>
      <c r="B7" s="13">
        <v>51810</v>
      </c>
      <c r="C7" s="28" t="s">
        <v>94</v>
      </c>
      <c r="D7" s="24"/>
      <c r="E7" s="24"/>
      <c r="F7" s="25"/>
    </row>
    <row r="8" spans="1:6" ht="30" x14ac:dyDescent="0.25">
      <c r="A8" s="2" t="s">
        <v>4</v>
      </c>
      <c r="B8" s="2" t="s">
        <v>5</v>
      </c>
      <c r="C8" s="2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20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1</v>
      </c>
      <c r="E10" s="15"/>
      <c r="F10" s="15">
        <f t="shared" ref="F10:F19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81</v>
      </c>
      <c r="D13" s="1">
        <v>15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51</v>
      </c>
      <c r="C17" s="12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32</v>
      </c>
      <c r="C18" s="1" t="s">
        <v>81</v>
      </c>
      <c r="D18" s="1">
        <v>10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52</v>
      </c>
      <c r="C19" s="1" t="s">
        <v>79</v>
      </c>
      <c r="D19" s="1">
        <v>2</v>
      </c>
      <c r="E19" s="15"/>
      <c r="F19" s="15">
        <f t="shared" si="0"/>
        <v>0</v>
      </c>
    </row>
    <row r="20" spans="1:6" x14ac:dyDescent="0.25">
      <c r="A20" s="4">
        <v>12</v>
      </c>
      <c r="B20" s="7" t="s">
        <v>17</v>
      </c>
      <c r="C20" s="7" t="s">
        <v>83</v>
      </c>
      <c r="D20" s="7">
        <v>30</v>
      </c>
      <c r="E20" s="15"/>
      <c r="F20" s="17">
        <f>D20*E20</f>
        <v>0</v>
      </c>
    </row>
    <row r="21" spans="1:6" x14ac:dyDescent="0.25">
      <c r="A21" s="1"/>
      <c r="B21" s="1" t="s">
        <v>18</v>
      </c>
      <c r="C21" s="1"/>
      <c r="D21" s="1"/>
      <c r="E21" s="1"/>
      <c r="F21" s="17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7">
        <f>F21*25/100</f>
        <v>0</v>
      </c>
    </row>
    <row r="23" spans="1:6" x14ac:dyDescent="0.25">
      <c r="A23" s="1"/>
      <c r="B23" s="1" t="s">
        <v>20</v>
      </c>
      <c r="C23" s="1"/>
      <c r="D23" s="1"/>
      <c r="E23" s="1"/>
      <c r="F23" s="17">
        <f>F21+F22</f>
        <v>0</v>
      </c>
    </row>
    <row r="25" spans="1:6" x14ac:dyDescent="0.25">
      <c r="B25" s="11"/>
      <c r="C25" s="11"/>
    </row>
    <row r="26" spans="1:6" x14ac:dyDescent="0.25">
      <c r="D26" t="s">
        <v>100</v>
      </c>
      <c r="E26" t="s">
        <v>101</v>
      </c>
    </row>
    <row r="27" spans="1:6" x14ac:dyDescent="0.25">
      <c r="E27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/>
  <dimension ref="A1:F26"/>
  <sheetViews>
    <sheetView topLeftCell="A5" workbookViewId="0">
      <selection activeCell="F32" sqref="F32"/>
    </sheetView>
  </sheetViews>
  <sheetFormatPr defaultRowHeight="15" x14ac:dyDescent="0.25"/>
  <cols>
    <col min="1" max="1" width="8.7109375" customWidth="1"/>
    <col min="2" max="2" width="25.42578125" customWidth="1"/>
    <col min="3" max="3" width="12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6" t="s">
        <v>55</v>
      </c>
      <c r="C6" s="28" t="s">
        <v>21</v>
      </c>
      <c r="D6" s="24"/>
      <c r="E6" s="24"/>
      <c r="F6" s="25"/>
    </row>
    <row r="7" spans="1:6" ht="28.5" customHeight="1" x14ac:dyDescent="0.25">
      <c r="A7" s="5" t="s">
        <v>43</v>
      </c>
      <c r="B7" s="10" t="s">
        <v>56</v>
      </c>
      <c r="C7" s="28" t="s">
        <v>57</v>
      </c>
      <c r="D7" s="24"/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30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0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79</v>
      </c>
      <c r="D13" s="1">
        <v>50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51</v>
      </c>
      <c r="C17" s="7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32</v>
      </c>
      <c r="C18" s="1" t="s">
        <v>81</v>
      </c>
      <c r="D18" s="1">
        <v>15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52</v>
      </c>
      <c r="C19" s="1" t="s">
        <v>79</v>
      </c>
      <c r="D19" s="1">
        <v>2</v>
      </c>
      <c r="E19" s="15"/>
      <c r="F19" s="15">
        <f t="shared" si="0"/>
        <v>0</v>
      </c>
    </row>
    <row r="20" spans="1:6" x14ac:dyDescent="0.25">
      <c r="A20" s="4">
        <v>12</v>
      </c>
      <c r="B20" s="7" t="s">
        <v>17</v>
      </c>
      <c r="C20" s="7" t="s">
        <v>83</v>
      </c>
      <c r="D20" s="7">
        <v>10</v>
      </c>
      <c r="E20" s="15"/>
      <c r="F20" s="15">
        <f t="shared" si="0"/>
        <v>0</v>
      </c>
    </row>
    <row r="21" spans="1:6" x14ac:dyDescent="0.25">
      <c r="A21" s="1"/>
      <c r="B21" s="1" t="s">
        <v>18</v>
      </c>
      <c r="C21" s="1"/>
      <c r="D21" s="1"/>
      <c r="E21" s="1"/>
      <c r="F21" s="17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7">
        <f>F21*25/100</f>
        <v>0</v>
      </c>
    </row>
    <row r="23" spans="1:6" x14ac:dyDescent="0.25">
      <c r="A23" s="1"/>
      <c r="B23" s="1" t="s">
        <v>20</v>
      </c>
      <c r="C23" s="1"/>
      <c r="D23" s="1"/>
      <c r="E23" s="1"/>
      <c r="F23" s="17">
        <f>F21+F22</f>
        <v>0</v>
      </c>
    </row>
    <row r="25" spans="1:6" x14ac:dyDescent="0.25">
      <c r="B25" s="11"/>
      <c r="C25" s="11"/>
      <c r="D25" t="s">
        <v>100</v>
      </c>
      <c r="E25" t="s">
        <v>101</v>
      </c>
    </row>
    <row r="26" spans="1:6" x14ac:dyDescent="0.25">
      <c r="E26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1:F28"/>
  <sheetViews>
    <sheetView topLeftCell="A5" workbookViewId="0">
      <selection activeCell="F30" sqref="F30"/>
    </sheetView>
  </sheetViews>
  <sheetFormatPr defaultRowHeight="15" x14ac:dyDescent="0.25"/>
  <cols>
    <col min="1" max="1" width="8.7109375" customWidth="1"/>
    <col min="2" max="2" width="33.42578125" customWidth="1"/>
    <col min="3" max="3" width="12.570312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6" t="s">
        <v>59</v>
      </c>
      <c r="C6" s="28" t="s">
        <v>21</v>
      </c>
      <c r="D6" s="24"/>
      <c r="E6" s="24"/>
      <c r="F6" s="25"/>
    </row>
    <row r="7" spans="1:6" ht="28.5" customHeight="1" x14ac:dyDescent="0.25">
      <c r="A7" s="5" t="s">
        <v>43</v>
      </c>
      <c r="B7" s="10">
        <v>9726</v>
      </c>
      <c r="C7" s="28" t="s">
        <v>58</v>
      </c>
      <c r="D7" s="24"/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25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1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81</v>
      </c>
      <c r="D13" s="1">
        <v>30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60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51</v>
      </c>
      <c r="C18" s="7" t="s">
        <v>79</v>
      </c>
      <c r="D18" s="1">
        <v>1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32</v>
      </c>
      <c r="C19" s="1" t="s">
        <v>81</v>
      </c>
      <c r="D19" s="1">
        <v>10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53</v>
      </c>
      <c r="C20" s="1" t="s">
        <v>79</v>
      </c>
      <c r="D20" s="1">
        <v>2</v>
      </c>
      <c r="E20" s="15"/>
      <c r="F20" s="15">
        <f t="shared" si="0"/>
        <v>0</v>
      </c>
    </row>
    <row r="21" spans="1:6" x14ac:dyDescent="0.25">
      <c r="A21" s="4">
        <v>13</v>
      </c>
      <c r="B21" s="7" t="s">
        <v>17</v>
      </c>
      <c r="C21" s="7" t="s">
        <v>83</v>
      </c>
      <c r="D21" s="7">
        <v>20</v>
      </c>
      <c r="E21" s="15"/>
      <c r="F21" s="15">
        <f t="shared" si="0"/>
        <v>0</v>
      </c>
    </row>
    <row r="22" spans="1:6" x14ac:dyDescent="0.25">
      <c r="A22" s="1"/>
      <c r="B22" s="1" t="s">
        <v>18</v>
      </c>
      <c r="C22" s="1"/>
      <c r="D22" s="1"/>
      <c r="E22" s="1"/>
      <c r="F22" s="17">
        <f>SUM(F9:F21)</f>
        <v>0</v>
      </c>
    </row>
    <row r="23" spans="1:6" x14ac:dyDescent="0.25">
      <c r="A23" s="1"/>
      <c r="B23" s="1" t="s">
        <v>19</v>
      </c>
      <c r="C23" s="1"/>
      <c r="D23" s="1"/>
      <c r="E23" s="1"/>
      <c r="F23" s="17">
        <f>F22*25/100</f>
        <v>0</v>
      </c>
    </row>
    <row r="24" spans="1:6" x14ac:dyDescent="0.25">
      <c r="A24" s="1"/>
      <c r="B24" s="1" t="s">
        <v>20</v>
      </c>
      <c r="C24" s="1"/>
      <c r="D24" s="1"/>
      <c r="E24" s="1"/>
      <c r="F24" s="17">
        <f>F22+F23</f>
        <v>0</v>
      </c>
    </row>
    <row r="26" spans="1:6" x14ac:dyDescent="0.25">
      <c r="B26" s="11"/>
      <c r="C26" s="11"/>
    </row>
    <row r="27" spans="1:6" x14ac:dyDescent="0.25">
      <c r="C27" t="s">
        <v>100</v>
      </c>
      <c r="D27" t="s">
        <v>101</v>
      </c>
    </row>
    <row r="28" spans="1:6" x14ac:dyDescent="0.25">
      <c r="D28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4">
    <pageSetUpPr fitToPage="1"/>
  </sheetPr>
  <dimension ref="A1:F28"/>
  <sheetViews>
    <sheetView workbookViewId="0">
      <selection activeCell="G31" sqref="G31"/>
    </sheetView>
  </sheetViews>
  <sheetFormatPr defaultRowHeight="15" x14ac:dyDescent="0.25"/>
  <cols>
    <col min="1" max="1" width="8.7109375" customWidth="1"/>
    <col min="2" max="2" width="31" customWidth="1"/>
    <col min="3" max="3" width="13.7109375" customWidth="1"/>
    <col min="5" max="5" width="13.7109375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86</v>
      </c>
      <c r="C6" s="25"/>
      <c r="D6" s="21" t="s">
        <v>21</v>
      </c>
      <c r="E6" s="22"/>
      <c r="F6" s="23"/>
    </row>
    <row r="7" spans="1:6" ht="28.5" customHeight="1" x14ac:dyDescent="0.25">
      <c r="A7" s="5" t="s">
        <v>43</v>
      </c>
      <c r="B7" s="24" t="s">
        <v>84</v>
      </c>
      <c r="C7" s="25"/>
      <c r="D7" s="28" t="s">
        <v>85</v>
      </c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33</v>
      </c>
      <c r="C9" s="7" t="s">
        <v>81</v>
      </c>
      <c r="D9" s="7">
        <v>1</v>
      </c>
      <c r="E9" s="18"/>
      <c r="F9" s="15">
        <f>D9*E9</f>
        <v>0</v>
      </c>
    </row>
    <row r="10" spans="1:6" x14ac:dyDescent="0.25">
      <c r="A10" s="4">
        <v>2</v>
      </c>
      <c r="B10" s="7" t="s">
        <v>36</v>
      </c>
      <c r="C10" s="7" t="s">
        <v>79</v>
      </c>
      <c r="D10" s="7">
        <v>1</v>
      </c>
      <c r="E10" s="18"/>
      <c r="F10" s="15">
        <f t="shared" ref="F10:F22" si="0">D10*E10</f>
        <v>0</v>
      </c>
    </row>
    <row r="11" spans="1:6" x14ac:dyDescent="0.25">
      <c r="A11" s="4">
        <v>3</v>
      </c>
      <c r="B11" s="7" t="s">
        <v>65</v>
      </c>
      <c r="C11" s="7" t="s">
        <v>79</v>
      </c>
      <c r="D11" s="7">
        <v>1</v>
      </c>
      <c r="E11" s="18"/>
      <c r="F11" s="15">
        <f t="shared" si="0"/>
        <v>0</v>
      </c>
    </row>
    <row r="12" spans="1:6" ht="15.75" customHeight="1" x14ac:dyDescent="0.25">
      <c r="A12" s="4">
        <v>4</v>
      </c>
      <c r="B12" s="7" t="s">
        <v>66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5</v>
      </c>
      <c r="B13" s="12" t="s">
        <v>32</v>
      </c>
      <c r="C13" s="12" t="s">
        <v>81</v>
      </c>
      <c r="D13" s="7">
        <v>3</v>
      </c>
      <c r="E13" s="18"/>
      <c r="F13" s="15">
        <f t="shared" si="0"/>
        <v>0</v>
      </c>
    </row>
    <row r="14" spans="1:6" x14ac:dyDescent="0.25">
      <c r="A14" s="4">
        <v>6</v>
      </c>
      <c r="B14" s="7" t="s">
        <v>48</v>
      </c>
      <c r="C14" s="7" t="s">
        <v>81</v>
      </c>
      <c r="D14" s="7">
        <v>20</v>
      </c>
      <c r="E14" s="18"/>
      <c r="F14" s="15">
        <f t="shared" si="0"/>
        <v>0</v>
      </c>
    </row>
    <row r="15" spans="1:6" x14ac:dyDescent="0.25">
      <c r="A15" s="4">
        <v>7</v>
      </c>
      <c r="B15" s="7" t="s">
        <v>22</v>
      </c>
      <c r="C15" s="7" t="s">
        <v>79</v>
      </c>
      <c r="D15" s="7">
        <v>1</v>
      </c>
      <c r="E15" s="18"/>
      <c r="F15" s="15">
        <f t="shared" si="0"/>
        <v>0</v>
      </c>
    </row>
    <row r="16" spans="1:6" x14ac:dyDescent="0.25">
      <c r="A16" s="4">
        <v>8</v>
      </c>
      <c r="B16" s="7" t="s">
        <v>23</v>
      </c>
      <c r="C16" s="7" t="s">
        <v>79</v>
      </c>
      <c r="D16" s="7">
        <v>1</v>
      </c>
      <c r="E16" s="18"/>
      <c r="F16" s="15">
        <f t="shared" si="0"/>
        <v>0</v>
      </c>
    </row>
    <row r="17" spans="1:6" x14ac:dyDescent="0.25">
      <c r="A17" s="4">
        <v>9</v>
      </c>
      <c r="B17" s="7" t="s">
        <v>24</v>
      </c>
      <c r="C17" s="7" t="s">
        <v>79</v>
      </c>
      <c r="D17" s="7">
        <v>1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49</v>
      </c>
      <c r="C18" s="7" t="s">
        <v>81</v>
      </c>
      <c r="D18" s="7">
        <v>15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33</v>
      </c>
      <c r="C19" s="7" t="s">
        <v>81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34</v>
      </c>
      <c r="C20" s="7" t="s">
        <v>79</v>
      </c>
      <c r="D20" s="7">
        <v>2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54</v>
      </c>
      <c r="C21" s="7" t="s">
        <v>79</v>
      </c>
      <c r="D21" s="1">
        <v>1</v>
      </c>
      <c r="E21" s="15"/>
      <c r="F21" s="15">
        <f t="shared" si="0"/>
        <v>0</v>
      </c>
    </row>
    <row r="22" spans="1:6" x14ac:dyDescent="0.25">
      <c r="A22" s="4">
        <v>14</v>
      </c>
      <c r="B22" s="7" t="s">
        <v>17</v>
      </c>
      <c r="C22" s="7" t="s">
        <v>80</v>
      </c>
      <c r="D22" s="1">
        <v>5</v>
      </c>
      <c r="E22" s="15"/>
      <c r="F22" s="15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7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7">
        <f>F23*25/100</f>
        <v>0</v>
      </c>
    </row>
    <row r="25" spans="1:6" x14ac:dyDescent="0.25">
      <c r="A25" s="1"/>
      <c r="B25" s="1" t="s">
        <v>20</v>
      </c>
      <c r="C25" s="1"/>
      <c r="D25" s="1"/>
      <c r="E25" s="1"/>
      <c r="F25" s="17">
        <f>F23+F24</f>
        <v>0</v>
      </c>
    </row>
    <row r="27" spans="1:6" x14ac:dyDescent="0.25">
      <c r="D27" t="s">
        <v>100</v>
      </c>
      <c r="E27" t="s">
        <v>101</v>
      </c>
    </row>
    <row r="28" spans="1:6" x14ac:dyDescent="0.25">
      <c r="B28" s="11"/>
      <c r="C28" s="11"/>
      <c r="E28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8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5"/>
  <dimension ref="A1:F33"/>
  <sheetViews>
    <sheetView workbookViewId="0">
      <selection activeCell="G32" sqref="G32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87</v>
      </c>
      <c r="C6" s="25"/>
      <c r="D6" s="21" t="s">
        <v>21</v>
      </c>
      <c r="E6" s="22"/>
      <c r="F6" s="23"/>
    </row>
    <row r="7" spans="1:6" ht="28.5" customHeight="1" x14ac:dyDescent="0.25">
      <c r="A7" s="5" t="s">
        <v>43</v>
      </c>
      <c r="B7" s="24" t="s">
        <v>88</v>
      </c>
      <c r="C7" s="25"/>
      <c r="D7" s="28" t="s">
        <v>89</v>
      </c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1" t="s">
        <v>33</v>
      </c>
      <c r="C10" s="1" t="s">
        <v>81</v>
      </c>
      <c r="D10" s="1">
        <v>1</v>
      </c>
      <c r="E10" s="15"/>
      <c r="F10" s="15">
        <f t="shared" ref="F10:F26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37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41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64</v>
      </c>
      <c r="C14" s="1" t="s">
        <v>79</v>
      </c>
      <c r="D14" s="1">
        <v>2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42</v>
      </c>
      <c r="C15" s="1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65</v>
      </c>
      <c r="C16" s="1" t="s">
        <v>79</v>
      </c>
      <c r="D16" s="1">
        <v>1</v>
      </c>
      <c r="E16" s="15"/>
      <c r="F16" s="15">
        <f t="shared" si="0"/>
        <v>0</v>
      </c>
    </row>
    <row r="17" spans="1:6" ht="15.75" customHeight="1" x14ac:dyDescent="0.25">
      <c r="A17" s="4">
        <v>9</v>
      </c>
      <c r="B17" s="7" t="s">
        <v>66</v>
      </c>
      <c r="C17" s="7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7" t="s">
        <v>67</v>
      </c>
      <c r="C18" s="7" t="s">
        <v>79</v>
      </c>
      <c r="D18" s="7">
        <v>2</v>
      </c>
      <c r="E18" s="18"/>
      <c r="F18" s="15">
        <f t="shared" si="0"/>
        <v>0</v>
      </c>
    </row>
    <row r="19" spans="1:6" x14ac:dyDescent="0.25">
      <c r="A19" s="4">
        <v>11</v>
      </c>
      <c r="B19" s="12" t="s">
        <v>32</v>
      </c>
      <c r="C19" s="12" t="s">
        <v>81</v>
      </c>
      <c r="D19" s="7">
        <v>2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90</v>
      </c>
      <c r="C20" s="7" t="s">
        <v>81</v>
      </c>
      <c r="D20" s="7">
        <v>20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22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23</v>
      </c>
      <c r="C22" s="7" t="s">
        <v>79</v>
      </c>
      <c r="D22" s="7">
        <v>1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24</v>
      </c>
      <c r="C23" s="7" t="s">
        <v>79</v>
      </c>
      <c r="D23" s="7">
        <v>1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34</v>
      </c>
      <c r="C24" s="7" t="s">
        <v>79</v>
      </c>
      <c r="D24" s="7">
        <v>2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54</v>
      </c>
      <c r="C25" s="7" t="s">
        <v>79</v>
      </c>
      <c r="D25" s="7">
        <v>1</v>
      </c>
      <c r="E25" s="18"/>
      <c r="F25" s="15">
        <f t="shared" si="0"/>
        <v>0</v>
      </c>
    </row>
    <row r="26" spans="1:6" x14ac:dyDescent="0.25">
      <c r="A26" s="4">
        <v>18</v>
      </c>
      <c r="B26" s="7" t="s">
        <v>17</v>
      </c>
      <c r="C26" s="7" t="s">
        <v>80</v>
      </c>
      <c r="D26" s="7">
        <v>10</v>
      </c>
      <c r="E26" s="18"/>
      <c r="F26" s="15">
        <f t="shared" si="0"/>
        <v>0</v>
      </c>
    </row>
    <row r="27" spans="1:6" x14ac:dyDescent="0.25">
      <c r="A27" s="1"/>
      <c r="B27" s="7" t="s">
        <v>18</v>
      </c>
      <c r="C27" s="7"/>
      <c r="D27" s="7"/>
      <c r="E27" s="7"/>
      <c r="F27" s="17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7">
        <f>F27*25/100</f>
        <v>0</v>
      </c>
    </row>
    <row r="29" spans="1:6" x14ac:dyDescent="0.25">
      <c r="A29" s="1"/>
      <c r="B29" s="1" t="s">
        <v>20</v>
      </c>
      <c r="C29" s="1"/>
      <c r="D29" s="1"/>
      <c r="E29" s="1"/>
      <c r="F29" s="17">
        <f>F27+F28</f>
        <v>0</v>
      </c>
    </row>
    <row r="31" spans="1:6" x14ac:dyDescent="0.25">
      <c r="B31" s="11"/>
      <c r="C31" s="11"/>
    </row>
    <row r="32" spans="1:6" x14ac:dyDescent="0.25">
      <c r="D32" t="s">
        <v>100</v>
      </c>
      <c r="E32" t="s">
        <v>101</v>
      </c>
    </row>
    <row r="33" spans="2:5" x14ac:dyDescent="0.25">
      <c r="B33" s="11"/>
      <c r="C33" s="11"/>
      <c r="E33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/>
  <dimension ref="A1:F29"/>
  <sheetViews>
    <sheetView topLeftCell="A2" workbookViewId="0">
      <selection activeCell="G31" sqref="G31"/>
    </sheetView>
  </sheetViews>
  <sheetFormatPr defaultRowHeight="15" x14ac:dyDescent="0.25"/>
  <cols>
    <col min="1" max="1" width="8.7109375" customWidth="1"/>
    <col min="2" max="2" width="27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0" t="s">
        <v>2</v>
      </c>
      <c r="B4" s="20"/>
      <c r="C4" s="20"/>
      <c r="D4" s="20"/>
      <c r="E4" s="20"/>
      <c r="F4" s="20"/>
    </row>
    <row r="6" spans="1:6" ht="28.5" customHeight="1" x14ac:dyDescent="0.25">
      <c r="A6" s="5" t="s">
        <v>3</v>
      </c>
      <c r="B6" s="24" t="s">
        <v>91</v>
      </c>
      <c r="C6" s="25"/>
      <c r="D6" s="21" t="s">
        <v>21</v>
      </c>
      <c r="E6" s="22"/>
      <c r="F6" s="23"/>
    </row>
    <row r="7" spans="1:6" ht="28.5" customHeight="1" x14ac:dyDescent="0.25">
      <c r="A7" s="5" t="s">
        <v>43</v>
      </c>
      <c r="B7" s="24" t="s">
        <v>92</v>
      </c>
      <c r="C7" s="25"/>
      <c r="D7" s="28" t="s">
        <v>93</v>
      </c>
      <c r="E7" s="24"/>
      <c r="F7" s="25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3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4</v>
      </c>
      <c r="B10" s="1" t="s">
        <v>33</v>
      </c>
      <c r="C10" s="1" t="s">
        <v>81</v>
      </c>
      <c r="D10" s="1">
        <v>4</v>
      </c>
      <c r="E10" s="15"/>
      <c r="F10" s="15">
        <f t="shared" ref="F10:F22" si="0">D10*E10</f>
        <v>0</v>
      </c>
    </row>
    <row r="11" spans="1:6" x14ac:dyDescent="0.25">
      <c r="A11" s="4">
        <v>5</v>
      </c>
      <c r="B11" s="1" t="s">
        <v>37</v>
      </c>
      <c r="C11" s="1" t="s">
        <v>79</v>
      </c>
      <c r="D11" s="1">
        <v>1</v>
      </c>
      <c r="E11" s="15"/>
      <c r="F11" s="15">
        <f t="shared" si="0"/>
        <v>0</v>
      </c>
    </row>
    <row r="12" spans="1:6" x14ac:dyDescent="0.25">
      <c r="A12" s="4">
        <v>6</v>
      </c>
      <c r="B12" s="7" t="s">
        <v>41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7</v>
      </c>
      <c r="B13" s="7" t="s">
        <v>64</v>
      </c>
      <c r="C13" s="7" t="s">
        <v>79</v>
      </c>
      <c r="D13" s="7">
        <v>2</v>
      </c>
      <c r="E13" s="18"/>
      <c r="F13" s="15">
        <f t="shared" si="0"/>
        <v>0</v>
      </c>
    </row>
    <row r="14" spans="1:6" x14ac:dyDescent="0.25">
      <c r="A14" s="4">
        <v>8</v>
      </c>
      <c r="B14" s="7" t="s">
        <v>42</v>
      </c>
      <c r="C14" s="7" t="s">
        <v>79</v>
      </c>
      <c r="D14" s="7">
        <v>1</v>
      </c>
      <c r="E14" s="18"/>
      <c r="F14" s="15">
        <f t="shared" si="0"/>
        <v>0</v>
      </c>
    </row>
    <row r="15" spans="1:6" x14ac:dyDescent="0.25">
      <c r="A15" s="4">
        <v>9</v>
      </c>
      <c r="B15" s="12" t="s">
        <v>32</v>
      </c>
      <c r="C15" s="12" t="s">
        <v>81</v>
      </c>
      <c r="D15" s="7">
        <v>4</v>
      </c>
      <c r="E15" s="18"/>
      <c r="F15" s="15">
        <f t="shared" si="0"/>
        <v>0</v>
      </c>
    </row>
    <row r="16" spans="1:6" x14ac:dyDescent="0.25">
      <c r="A16" s="4">
        <v>10</v>
      </c>
      <c r="B16" s="7" t="s">
        <v>48</v>
      </c>
      <c r="C16" s="7" t="s">
        <v>81</v>
      </c>
      <c r="D16" s="7">
        <v>20</v>
      </c>
      <c r="E16" s="18"/>
      <c r="F16" s="15">
        <f t="shared" si="0"/>
        <v>0</v>
      </c>
    </row>
    <row r="17" spans="1:6" x14ac:dyDescent="0.25">
      <c r="A17" s="4">
        <v>11</v>
      </c>
      <c r="B17" s="7" t="s">
        <v>22</v>
      </c>
      <c r="C17" s="7" t="s">
        <v>79</v>
      </c>
      <c r="D17" s="7">
        <v>1</v>
      </c>
      <c r="E17" s="18"/>
      <c r="F17" s="15">
        <f t="shared" si="0"/>
        <v>0</v>
      </c>
    </row>
    <row r="18" spans="1:6" x14ac:dyDescent="0.25">
      <c r="A18" s="4">
        <v>12</v>
      </c>
      <c r="B18" s="7" t="s">
        <v>23</v>
      </c>
      <c r="C18" s="7" t="s">
        <v>79</v>
      </c>
      <c r="D18" s="7">
        <v>1</v>
      </c>
      <c r="E18" s="18"/>
      <c r="F18" s="15">
        <f t="shared" si="0"/>
        <v>0</v>
      </c>
    </row>
    <row r="19" spans="1:6" x14ac:dyDescent="0.25">
      <c r="A19" s="4">
        <v>13</v>
      </c>
      <c r="B19" s="7" t="s">
        <v>24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14</v>
      </c>
      <c r="B20" s="7" t="s">
        <v>34</v>
      </c>
      <c r="C20" s="7" t="s">
        <v>79</v>
      </c>
      <c r="D20" s="7">
        <v>2</v>
      </c>
      <c r="E20" s="18"/>
      <c r="F20" s="15">
        <f t="shared" si="0"/>
        <v>0</v>
      </c>
    </row>
    <row r="21" spans="1:6" x14ac:dyDescent="0.25">
      <c r="A21" s="4">
        <v>16</v>
      </c>
      <c r="B21" s="7" t="s">
        <v>51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19</v>
      </c>
      <c r="B22" s="7" t="s">
        <v>17</v>
      </c>
      <c r="C22" s="7" t="s">
        <v>80</v>
      </c>
      <c r="D22" s="7">
        <v>10</v>
      </c>
      <c r="E22" s="18"/>
      <c r="F22" s="15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7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7">
        <f>F23*25/100</f>
        <v>0</v>
      </c>
    </row>
    <row r="25" spans="1:6" x14ac:dyDescent="0.25">
      <c r="A25" s="1"/>
      <c r="B25" s="1" t="s">
        <v>20</v>
      </c>
      <c r="C25" s="1"/>
      <c r="D25" s="1"/>
      <c r="E25" s="1"/>
      <c r="F25" s="17">
        <f>F23+F24</f>
        <v>0</v>
      </c>
    </row>
    <row r="27" spans="1:6" x14ac:dyDescent="0.25">
      <c r="B27" s="11"/>
      <c r="C27" s="11"/>
    </row>
    <row r="28" spans="1:6" x14ac:dyDescent="0.25">
      <c r="D28" t="s">
        <v>100</v>
      </c>
      <c r="E28" t="s">
        <v>101</v>
      </c>
    </row>
    <row r="29" spans="1:6" x14ac:dyDescent="0.25">
      <c r="B29" s="11"/>
      <c r="C29" s="11"/>
      <c r="E29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1</vt:i4>
      </vt:variant>
    </vt:vector>
  </HeadingPairs>
  <TitlesOfParts>
    <vt:vector size="14" baseType="lpstr">
      <vt:lpstr>Rekapitulacija troškovnik</vt:lpstr>
      <vt:lpstr>Ford</vt:lpstr>
      <vt:lpstr>VW 2,0</vt:lpstr>
      <vt:lpstr>Torpedo traktor</vt:lpstr>
      <vt:lpstr>Zetor traktor (2)</vt:lpstr>
      <vt:lpstr>Zetor traktor (3)</vt:lpstr>
      <vt:lpstr>Peugeot Partner 1,4 I</vt:lpstr>
      <vt:lpstr>Citroen Jumper 2,4 HDI</vt:lpstr>
      <vt:lpstr>Ford Tranzit</vt:lpstr>
      <vt:lpstr>Citroen C4</vt:lpstr>
      <vt:lpstr>Citroen Jumper 2,2 hdi (3)</vt:lpstr>
      <vt:lpstr>Citroen Jumper 2,4 HDI (2)</vt:lpstr>
      <vt:lpstr>Citroen C3</vt:lpstr>
      <vt:lpstr>'Rekapitulacija troškovnik'!Podrucje_ispisa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2026-01-08T13:31:52Z</dcterms:modified>
</cp:coreProperties>
</file>